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СЕСІЇ\CЕСІЇ\65 сесія 13.06.2025\ПРИЙНЯТІ РІШЕННЯ\"/>
    </mc:Choice>
  </mc:AlternateContent>
  <xr:revisionPtr revIDLastSave="0" documentId="8_{55142A57-AEB3-4AAD-8DCB-7AB72D2B00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C81" i="1"/>
  <c r="D41" i="1"/>
  <c r="E41" i="1"/>
  <c r="F41" i="1"/>
  <c r="C41" i="1"/>
  <c r="D46" i="1"/>
  <c r="E46" i="1"/>
  <c r="F46" i="1"/>
  <c r="C46" i="1"/>
  <c r="C57" i="1" l="1"/>
  <c r="E57" i="1"/>
  <c r="F57" i="1"/>
  <c r="D57" i="1"/>
  <c r="F81" i="1"/>
  <c r="D81" i="1"/>
  <c r="D69" i="1"/>
  <c r="E69" i="1"/>
  <c r="F69" i="1"/>
  <c r="C69" i="1"/>
  <c r="C63" i="1"/>
  <c r="D63" i="1"/>
  <c r="E63" i="1"/>
  <c r="F63" i="1"/>
  <c r="F61" i="1"/>
  <c r="E61" i="1"/>
  <c r="D61" i="1"/>
  <c r="C61" i="1"/>
  <c r="D39" i="1"/>
  <c r="E39" i="1"/>
  <c r="F39" i="1"/>
  <c r="C39" i="1"/>
  <c r="F35" i="1"/>
  <c r="E35" i="1"/>
  <c r="D35" i="1"/>
  <c r="C35" i="1"/>
  <c r="D24" i="1"/>
  <c r="D32" i="1" s="1"/>
  <c r="E24" i="1"/>
  <c r="E32" i="1" s="1"/>
  <c r="F24" i="1"/>
  <c r="F32" i="1" s="1"/>
  <c r="C24" i="1"/>
  <c r="C32" i="1" s="1"/>
  <c r="D22" i="1"/>
  <c r="E22" i="1"/>
  <c r="F22" i="1"/>
  <c r="C22" i="1"/>
  <c r="C23" i="1" s="1"/>
  <c r="D6" i="1"/>
  <c r="D19" i="1" s="1"/>
  <c r="E6" i="1"/>
  <c r="E19" i="1" s="1"/>
  <c r="F6" i="1"/>
  <c r="F19" i="1" s="1"/>
  <c r="C6" i="1"/>
  <c r="C19" i="1" s="1"/>
  <c r="F76" i="1" l="1"/>
  <c r="D76" i="1"/>
  <c r="E58" i="1"/>
  <c r="C58" i="1"/>
  <c r="E76" i="1"/>
  <c r="E77" i="1" s="1"/>
  <c r="C76" i="1"/>
  <c r="C83" i="1" s="1"/>
  <c r="F83" i="1"/>
  <c r="D83" i="1"/>
  <c r="C20" i="1"/>
  <c r="E20" i="1"/>
  <c r="E62" i="1"/>
  <c r="C82" i="1"/>
  <c r="E82" i="1"/>
  <c r="E33" i="1"/>
  <c r="C33" i="1"/>
  <c r="E23" i="1"/>
  <c r="C36" i="1"/>
  <c r="E36" i="1"/>
  <c r="E40" i="1"/>
  <c r="C62" i="1"/>
  <c r="C40" i="1"/>
  <c r="E83" i="1" l="1"/>
  <c r="C77" i="1"/>
  <c r="C84" i="1" s="1"/>
  <c r="E84" i="1"/>
  <c r="C85" i="1" l="1"/>
</calcChain>
</file>

<file path=xl/sharedStrings.xml><?xml version="1.0" encoding="utf-8"?>
<sst xmlns="http://schemas.openxmlformats.org/spreadsheetml/2006/main" count="88" uniqueCount="46">
  <si>
    <t>поточні</t>
  </si>
  <si>
    <t>капітальні</t>
  </si>
  <si>
    <t>придбання</t>
  </si>
  <si>
    <t>ВСЬОГО:</t>
  </si>
  <si>
    <t>ВК</t>
  </si>
  <si>
    <t>ІПК МБ</t>
  </si>
  <si>
    <t>Архів</t>
  </si>
  <si>
    <t>Терцентр</t>
  </si>
  <si>
    <t>ДСЦСС</t>
  </si>
  <si>
    <t>МПО</t>
  </si>
  <si>
    <t>МЕДОК</t>
  </si>
  <si>
    <t>садіки</t>
  </si>
  <si>
    <t>школи</t>
  </si>
  <si>
    <t>ДЮСШ</t>
  </si>
  <si>
    <t>інтернет</t>
  </si>
  <si>
    <t>БДЮТ</t>
  </si>
  <si>
    <t>ПЗ "Курс школа"</t>
  </si>
  <si>
    <t>медок</t>
  </si>
  <si>
    <t>ПЗ бух.облік</t>
  </si>
  <si>
    <t>веб-сайт</t>
  </si>
  <si>
    <t>ВОСМС</t>
  </si>
  <si>
    <t>ІРЦ</t>
  </si>
  <si>
    <t>бібліотека</t>
  </si>
  <si>
    <t>музей</t>
  </si>
  <si>
    <t>СБК</t>
  </si>
  <si>
    <t>ЦБ</t>
  </si>
  <si>
    <t>Культура</t>
  </si>
  <si>
    <t>ФУ</t>
  </si>
  <si>
    <t xml:space="preserve">антивірус </t>
  </si>
  <si>
    <t>Разом по ПРОГРАМІ</t>
  </si>
  <si>
    <t>веб-сайти</t>
  </si>
  <si>
    <t xml:space="preserve">ПЗ обрахув.меню </t>
  </si>
  <si>
    <t>хостинг</t>
  </si>
  <si>
    <t>автоматична публікація даних системи голосування "ГОЛОС"</t>
  </si>
  <si>
    <t>консульт. послуги з тех.підтримки системи голосування "ГОЛОС"</t>
  </si>
  <si>
    <t xml:space="preserve">інтернет </t>
  </si>
  <si>
    <t xml:space="preserve">ISPRO (супровід + оновлення) </t>
  </si>
  <si>
    <t xml:space="preserve">ПК "Криптосервер: модуль шифрування 2.0" </t>
  </si>
  <si>
    <t>медок (ліцензія + ЗП)</t>
  </si>
  <si>
    <t xml:space="preserve">принтер БФП Canon i-SENSYS MF264DW </t>
  </si>
  <si>
    <t>картридж до принтера (2шт*9000грн)</t>
  </si>
  <si>
    <t>персональний комп'ютер (2 шт*30 000грн)</t>
  </si>
  <si>
    <t>монітор 2 шт.*5300,00 грн.</t>
  </si>
  <si>
    <t>системний блок 2 шт.*19800,00 грн.</t>
  </si>
  <si>
    <t>придбання (зазначене у Розрахунку потреби)</t>
  </si>
  <si>
    <t>Програма інформатизіції 2027 - 2028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</si>
</sst>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0" fillId="0" borderId="5" xfId="0" applyNumberFormat="1" applyFont="1" applyBorder="1"/>
    <xf numFmtId="3" fontId="11" fillId="3" borderId="5" xfId="0" applyNumberFormat="1" applyFont="1" applyFill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3" fontId="9" fillId="0" borderId="18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8" fillId="0" borderId="10" xfId="0" applyFont="1" applyBorder="1"/>
    <xf numFmtId="0" fontId="10" fillId="0" borderId="13" xfId="0" applyFont="1" applyBorder="1" applyAlignment="1">
      <alignment horizontal="left" wrapText="1"/>
    </xf>
    <xf numFmtId="0" fontId="10" fillId="0" borderId="13" xfId="0" applyFont="1" applyBorder="1"/>
    <xf numFmtId="0" fontId="2" fillId="3" borderId="13" xfId="0" applyFont="1" applyFill="1" applyBorder="1" applyAlignment="1">
      <alignment wrapText="1"/>
    </xf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center" vertical="center"/>
    </xf>
    <xf numFmtId="3" fontId="11" fillId="3" borderId="5" xfId="0" applyNumberFormat="1" applyFont="1" applyFill="1" applyBorder="1" applyAlignment="1">
      <alignment horizontal="right" vertical="center"/>
    </xf>
    <xf numFmtId="0" fontId="12" fillId="3" borderId="13" xfId="0" applyFont="1" applyFill="1" applyBorder="1"/>
    <xf numFmtId="0" fontId="2" fillId="0" borderId="13" xfId="0" applyFont="1" applyBorder="1" applyAlignment="1">
      <alignment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0" fontId="5" fillId="0" borderId="10" xfId="0" applyFont="1" applyBorder="1"/>
    <xf numFmtId="0" fontId="5" fillId="2" borderId="10" xfId="0" applyFont="1" applyFill="1" applyBorder="1"/>
    <xf numFmtId="0" fontId="5" fillId="2" borderId="26" xfId="0" applyFont="1" applyFill="1" applyBorder="1"/>
    <xf numFmtId="0" fontId="8" fillId="2" borderId="13" xfId="0" applyFont="1" applyFill="1" applyBorder="1" applyAlignment="1">
      <alignment wrapText="1"/>
    </xf>
    <xf numFmtId="0" fontId="11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wrapText="1"/>
    </xf>
    <xf numFmtId="0" fontId="3" fillId="0" borderId="29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3" fontId="5" fillId="3" borderId="6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2" borderId="29" xfId="0" applyFont="1" applyFill="1" applyBorder="1"/>
    <xf numFmtId="3" fontId="5" fillId="0" borderId="14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5" fillId="2" borderId="34" xfId="0" applyFont="1" applyFill="1" applyBorder="1"/>
    <xf numFmtId="0" fontId="5" fillId="2" borderId="35" xfId="0" applyFont="1" applyFill="1" applyBorder="1"/>
    <xf numFmtId="3" fontId="5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6"/>
  <sheetViews>
    <sheetView tabSelected="1" view="pageBreakPreview" topLeftCell="A57" zoomScale="120" zoomScaleNormal="120" zoomScaleSheetLayoutView="120" workbookViewId="0">
      <selection activeCell="E82" sqref="E82:F82"/>
    </sheetView>
  </sheetViews>
  <sheetFormatPr defaultRowHeight="14.4" x14ac:dyDescent="0.3"/>
  <cols>
    <col min="2" max="2" width="55.33203125" style="1" customWidth="1"/>
    <col min="3" max="6" width="10.6640625" style="2" customWidth="1"/>
  </cols>
  <sheetData>
    <row r="2" spans="1:6" s="57" customFormat="1" ht="13.8" x14ac:dyDescent="0.3">
      <c r="B2" s="66" t="s">
        <v>45</v>
      </c>
      <c r="C2" s="66"/>
      <c r="D2" s="66"/>
      <c r="E2" s="66"/>
      <c r="F2" s="58"/>
    </row>
    <row r="3" spans="1:6" ht="15" thickBot="1" x14ac:dyDescent="0.35"/>
    <row r="4" spans="1:6" ht="15" customHeight="1" x14ac:dyDescent="0.3">
      <c r="A4" s="89"/>
      <c r="B4" s="87"/>
      <c r="C4" s="85">
        <v>2027</v>
      </c>
      <c r="D4" s="86"/>
      <c r="E4" s="85">
        <v>2028</v>
      </c>
      <c r="F4" s="86"/>
    </row>
    <row r="5" spans="1:6" ht="15" customHeight="1" thickBot="1" x14ac:dyDescent="0.35">
      <c r="A5" s="90"/>
      <c r="B5" s="88"/>
      <c r="C5" s="15" t="s">
        <v>0</v>
      </c>
      <c r="D5" s="15" t="s">
        <v>1</v>
      </c>
      <c r="E5" s="15" t="s">
        <v>0</v>
      </c>
      <c r="F5" s="15" t="s">
        <v>1</v>
      </c>
    </row>
    <row r="6" spans="1:6" ht="13.8" x14ac:dyDescent="0.3">
      <c r="A6" s="67" t="s">
        <v>4</v>
      </c>
      <c r="B6" s="36" t="s">
        <v>2</v>
      </c>
      <c r="C6" s="16">
        <f>SUM(C7:C9)</f>
        <v>34500</v>
      </c>
      <c r="D6" s="16">
        <f t="shared" ref="D6:F6" si="0">SUM(D7:D9)</f>
        <v>60000</v>
      </c>
      <c r="E6" s="16">
        <f t="shared" si="0"/>
        <v>34500</v>
      </c>
      <c r="F6" s="17">
        <f t="shared" si="0"/>
        <v>60000</v>
      </c>
    </row>
    <row r="7" spans="1:6" ht="13.8" x14ac:dyDescent="0.3">
      <c r="A7" s="68"/>
      <c r="B7" s="25" t="s">
        <v>39</v>
      </c>
      <c r="C7" s="12">
        <v>16500</v>
      </c>
      <c r="D7" s="13"/>
      <c r="E7" s="12">
        <v>16500</v>
      </c>
      <c r="F7" s="18"/>
    </row>
    <row r="8" spans="1:6" ht="13.8" x14ac:dyDescent="0.3">
      <c r="A8" s="68"/>
      <c r="B8" s="19" t="s">
        <v>40</v>
      </c>
      <c r="C8" s="12">
        <v>18000</v>
      </c>
      <c r="D8" s="13"/>
      <c r="E8" s="12">
        <v>18000</v>
      </c>
      <c r="F8" s="18"/>
    </row>
    <row r="9" spans="1:6" ht="13.8" x14ac:dyDescent="0.3">
      <c r="A9" s="68"/>
      <c r="B9" s="26" t="s">
        <v>41</v>
      </c>
      <c r="C9" s="14"/>
      <c r="D9" s="14">
        <v>60000</v>
      </c>
      <c r="E9" s="14"/>
      <c r="F9" s="18">
        <v>60000</v>
      </c>
    </row>
    <row r="10" spans="1:6" ht="13.8" x14ac:dyDescent="0.3">
      <c r="A10" s="68"/>
      <c r="B10" s="29" t="s">
        <v>17</v>
      </c>
      <c r="C10" s="30">
        <v>4000</v>
      </c>
      <c r="D10" s="5"/>
      <c r="E10" s="30">
        <v>4000</v>
      </c>
      <c r="F10" s="6"/>
    </row>
    <row r="11" spans="1:6" ht="13.8" x14ac:dyDescent="0.3">
      <c r="A11" s="68"/>
      <c r="B11" s="29" t="s">
        <v>5</v>
      </c>
      <c r="C11" s="30">
        <v>5000</v>
      </c>
      <c r="D11" s="5"/>
      <c r="E11" s="30">
        <v>5000</v>
      </c>
      <c r="F11" s="6"/>
    </row>
    <row r="12" spans="1:6" ht="13.8" x14ac:dyDescent="0.3">
      <c r="A12" s="68"/>
      <c r="B12" s="29" t="s">
        <v>18</v>
      </c>
      <c r="C12" s="30">
        <v>39000</v>
      </c>
      <c r="D12" s="3"/>
      <c r="E12" s="30">
        <v>39000</v>
      </c>
      <c r="F12" s="4"/>
    </row>
    <row r="13" spans="1:6" ht="13.8" x14ac:dyDescent="0.3">
      <c r="A13" s="68"/>
      <c r="B13" s="33" t="s">
        <v>28</v>
      </c>
      <c r="C13" s="5">
        <v>21000</v>
      </c>
      <c r="D13" s="5"/>
      <c r="E13" s="5">
        <v>21000</v>
      </c>
      <c r="F13" s="6"/>
    </row>
    <row r="14" spans="1:6" ht="13.8" x14ac:dyDescent="0.3">
      <c r="A14" s="68"/>
      <c r="B14" s="55" t="s">
        <v>19</v>
      </c>
      <c r="C14" s="30">
        <v>35000</v>
      </c>
      <c r="D14" s="5"/>
      <c r="E14" s="30">
        <v>35000</v>
      </c>
      <c r="F14" s="6"/>
    </row>
    <row r="15" spans="1:6" ht="13.8" x14ac:dyDescent="0.3">
      <c r="A15" s="68"/>
      <c r="B15" s="27" t="s">
        <v>32</v>
      </c>
      <c r="C15" s="30">
        <v>4400</v>
      </c>
      <c r="D15" s="5"/>
      <c r="E15" s="30">
        <v>4400</v>
      </c>
      <c r="F15" s="6"/>
    </row>
    <row r="16" spans="1:6" ht="13.8" x14ac:dyDescent="0.3">
      <c r="A16" s="68"/>
      <c r="B16" s="27" t="s">
        <v>33</v>
      </c>
      <c r="C16" s="45">
        <v>3800</v>
      </c>
      <c r="D16" s="10"/>
      <c r="E16" s="45">
        <v>3800</v>
      </c>
      <c r="F16" s="6"/>
    </row>
    <row r="17" spans="1:6" ht="13.8" x14ac:dyDescent="0.3">
      <c r="A17" s="68"/>
      <c r="B17" s="29" t="s">
        <v>34</v>
      </c>
      <c r="C17" s="44">
        <v>9600</v>
      </c>
      <c r="D17" s="3"/>
      <c r="E17" s="44">
        <v>9600</v>
      </c>
      <c r="F17" s="4"/>
    </row>
    <row r="18" spans="1:6" thickBot="1" x14ac:dyDescent="0.35">
      <c r="A18" s="68"/>
      <c r="B18" s="28" t="s">
        <v>14</v>
      </c>
      <c r="C18" s="44">
        <v>7200</v>
      </c>
      <c r="D18" s="5"/>
      <c r="E18" s="44">
        <v>7200</v>
      </c>
      <c r="F18" s="6"/>
    </row>
    <row r="19" spans="1:6" thickBot="1" x14ac:dyDescent="0.35">
      <c r="A19" s="68"/>
      <c r="B19" s="22" t="s">
        <v>3</v>
      </c>
      <c r="C19" s="20">
        <f>SUM(C10:C18)+C6</f>
        <v>163500</v>
      </c>
      <c r="D19" s="20">
        <f t="shared" ref="D19:F19" si="1">SUM(D10:D18)+D6</f>
        <v>60000</v>
      </c>
      <c r="E19" s="20">
        <f t="shared" si="1"/>
        <v>163500</v>
      </c>
      <c r="F19" s="20">
        <f t="shared" si="1"/>
        <v>60000</v>
      </c>
    </row>
    <row r="20" spans="1:6" thickBot="1" x14ac:dyDescent="0.35">
      <c r="A20" s="84"/>
      <c r="B20" s="23" t="s">
        <v>3</v>
      </c>
      <c r="C20" s="81">
        <f>C19+D19</f>
        <v>223500</v>
      </c>
      <c r="D20" s="82"/>
      <c r="E20" s="81">
        <f>E19+F19</f>
        <v>223500</v>
      </c>
      <c r="F20" s="83"/>
    </row>
    <row r="21" spans="1:6" thickBot="1" x14ac:dyDescent="0.35">
      <c r="A21" s="67" t="s">
        <v>6</v>
      </c>
      <c r="B21" s="37" t="s">
        <v>5</v>
      </c>
      <c r="C21" s="16">
        <v>4300</v>
      </c>
      <c r="D21" s="16"/>
      <c r="E21" s="16">
        <v>4800</v>
      </c>
      <c r="F21" s="17"/>
    </row>
    <row r="22" spans="1:6" thickBot="1" x14ac:dyDescent="0.35">
      <c r="A22" s="68"/>
      <c r="B22" s="22" t="s">
        <v>3</v>
      </c>
      <c r="C22" s="20">
        <f>C21</f>
        <v>4300</v>
      </c>
      <c r="D22" s="20">
        <f t="shared" ref="D22:F22" si="2">D21</f>
        <v>0</v>
      </c>
      <c r="E22" s="20">
        <f t="shared" si="2"/>
        <v>4800</v>
      </c>
      <c r="F22" s="21">
        <f t="shared" si="2"/>
        <v>0</v>
      </c>
    </row>
    <row r="23" spans="1:6" thickBot="1" x14ac:dyDescent="0.35">
      <c r="A23" s="84"/>
      <c r="B23" s="23" t="s">
        <v>3</v>
      </c>
      <c r="C23" s="81">
        <f>C22+D22</f>
        <v>4300</v>
      </c>
      <c r="D23" s="82"/>
      <c r="E23" s="81">
        <f>E22+F22</f>
        <v>4800</v>
      </c>
      <c r="F23" s="83"/>
    </row>
    <row r="24" spans="1:6" x14ac:dyDescent="0.3">
      <c r="A24" s="67" t="s">
        <v>7</v>
      </c>
      <c r="B24" s="24" t="s">
        <v>2</v>
      </c>
      <c r="C24" s="16">
        <f>SUM(C25:C26)</f>
        <v>43000</v>
      </c>
      <c r="D24" s="16">
        <f t="shared" ref="D24:F24" si="3">SUM(D25:D26)</f>
        <v>0</v>
      </c>
      <c r="E24" s="16">
        <f t="shared" si="3"/>
        <v>0</v>
      </c>
      <c r="F24" s="17">
        <f t="shared" si="3"/>
        <v>0</v>
      </c>
    </row>
    <row r="25" spans="1:6" ht="13.8" x14ac:dyDescent="0.3">
      <c r="A25" s="68"/>
      <c r="B25" s="32" t="s">
        <v>42</v>
      </c>
      <c r="C25" s="31">
        <v>10600</v>
      </c>
      <c r="D25" s="13"/>
      <c r="E25" s="14"/>
      <c r="F25" s="18"/>
    </row>
    <row r="26" spans="1:6" ht="13.8" x14ac:dyDescent="0.3">
      <c r="A26" s="68"/>
      <c r="B26" s="32" t="s">
        <v>43</v>
      </c>
      <c r="C26" s="31">
        <v>32400</v>
      </c>
      <c r="D26" s="13"/>
      <c r="E26" s="14"/>
      <c r="F26" s="18"/>
    </row>
    <row r="27" spans="1:6" ht="13.8" x14ac:dyDescent="0.3">
      <c r="A27" s="68"/>
      <c r="B27" s="27" t="s">
        <v>35</v>
      </c>
      <c r="C27" s="30">
        <v>13200</v>
      </c>
      <c r="D27" s="9"/>
      <c r="E27" s="30">
        <v>14500</v>
      </c>
      <c r="F27" s="6"/>
    </row>
    <row r="28" spans="1:6" ht="13.8" x14ac:dyDescent="0.3">
      <c r="A28" s="68"/>
      <c r="B28" s="27" t="s">
        <v>36</v>
      </c>
      <c r="C28" s="30">
        <v>21100</v>
      </c>
      <c r="D28" s="9"/>
      <c r="E28" s="30">
        <v>22100</v>
      </c>
      <c r="F28" s="6"/>
    </row>
    <row r="29" spans="1:6" ht="13.8" x14ac:dyDescent="0.3">
      <c r="A29" s="68"/>
      <c r="B29" s="29" t="s">
        <v>17</v>
      </c>
      <c r="C29" s="30">
        <v>7000</v>
      </c>
      <c r="D29" s="10"/>
      <c r="E29" s="30">
        <v>7000</v>
      </c>
      <c r="F29" s="8"/>
    </row>
    <row r="30" spans="1:6" ht="13.8" x14ac:dyDescent="0.3">
      <c r="A30" s="68"/>
      <c r="B30" s="29" t="s">
        <v>5</v>
      </c>
      <c r="C30" s="30">
        <v>6200</v>
      </c>
      <c r="D30" s="10"/>
      <c r="E30" s="30">
        <v>6800</v>
      </c>
      <c r="F30" s="8"/>
    </row>
    <row r="31" spans="1:6" thickBot="1" x14ac:dyDescent="0.35">
      <c r="A31" s="68"/>
      <c r="B31" s="33" t="s">
        <v>37</v>
      </c>
      <c r="C31" s="9">
        <v>4500</v>
      </c>
      <c r="D31" s="10"/>
      <c r="E31" s="7">
        <v>4500</v>
      </c>
      <c r="F31" s="8"/>
    </row>
    <row r="32" spans="1:6" thickBot="1" x14ac:dyDescent="0.35">
      <c r="A32" s="68"/>
      <c r="B32" s="22" t="s">
        <v>3</v>
      </c>
      <c r="C32" s="20">
        <f>SUM(C27:C31)+C24</f>
        <v>95000</v>
      </c>
      <c r="D32" s="20">
        <f>SUM(D24:D31)+D20</f>
        <v>0</v>
      </c>
      <c r="E32" s="20">
        <f>SUM(E27:E31)+E24</f>
        <v>54900</v>
      </c>
      <c r="F32" s="21">
        <f>SUM(F24:F31)+F20</f>
        <v>0</v>
      </c>
    </row>
    <row r="33" spans="1:6" thickBot="1" x14ac:dyDescent="0.35">
      <c r="A33" s="84"/>
      <c r="B33" s="23" t="s">
        <v>3</v>
      </c>
      <c r="C33" s="81">
        <f>C32+D32</f>
        <v>95000</v>
      </c>
      <c r="D33" s="82"/>
      <c r="E33" s="81">
        <f>E32+F32</f>
        <v>54900</v>
      </c>
      <c r="F33" s="83"/>
    </row>
    <row r="34" spans="1:6" thickBot="1" x14ac:dyDescent="0.35">
      <c r="A34" s="67" t="s">
        <v>8</v>
      </c>
      <c r="B34" s="37" t="s">
        <v>5</v>
      </c>
      <c r="C34" s="16">
        <v>4000</v>
      </c>
      <c r="D34" s="16"/>
      <c r="E34" s="16">
        <v>4300</v>
      </c>
      <c r="F34" s="17"/>
    </row>
    <row r="35" spans="1:6" thickBot="1" x14ac:dyDescent="0.35">
      <c r="A35" s="68"/>
      <c r="B35" s="22" t="s">
        <v>3</v>
      </c>
      <c r="C35" s="20">
        <f>C34</f>
        <v>4000</v>
      </c>
      <c r="D35" s="20">
        <f t="shared" ref="D35" si="4">D34</f>
        <v>0</v>
      </c>
      <c r="E35" s="20">
        <f t="shared" ref="E35" si="5">E34</f>
        <v>4300</v>
      </c>
      <c r="F35" s="21">
        <f t="shared" ref="F35" si="6">F34</f>
        <v>0</v>
      </c>
    </row>
    <row r="36" spans="1:6" thickBot="1" x14ac:dyDescent="0.35">
      <c r="A36" s="84"/>
      <c r="B36" s="23" t="s">
        <v>3</v>
      </c>
      <c r="C36" s="81">
        <f>C35+D35</f>
        <v>4000</v>
      </c>
      <c r="D36" s="82"/>
      <c r="E36" s="81">
        <f>E35+F35</f>
        <v>4300</v>
      </c>
      <c r="F36" s="83"/>
    </row>
    <row r="37" spans="1:6" thickBot="1" x14ac:dyDescent="0.35">
      <c r="A37" s="67" t="s">
        <v>9</v>
      </c>
      <c r="B37" s="37" t="s">
        <v>5</v>
      </c>
      <c r="C37" s="16">
        <v>4000</v>
      </c>
      <c r="D37" s="16"/>
      <c r="E37" s="16">
        <v>4000</v>
      </c>
      <c r="F37" s="17"/>
    </row>
    <row r="38" spans="1:6" thickBot="1" x14ac:dyDescent="0.35">
      <c r="A38" s="68"/>
      <c r="B38" s="38" t="s">
        <v>10</v>
      </c>
      <c r="C38" s="34">
        <v>4500</v>
      </c>
      <c r="D38" s="34"/>
      <c r="E38" s="34">
        <v>4500</v>
      </c>
      <c r="F38" s="35"/>
    </row>
    <row r="39" spans="1:6" thickBot="1" x14ac:dyDescent="0.35">
      <c r="A39" s="68"/>
      <c r="B39" s="22" t="s">
        <v>3</v>
      </c>
      <c r="C39" s="20">
        <f>C37+C38</f>
        <v>8500</v>
      </c>
      <c r="D39" s="20">
        <f t="shared" ref="D39:F39" si="7">D37+D38</f>
        <v>0</v>
      </c>
      <c r="E39" s="20">
        <f t="shared" si="7"/>
        <v>8500</v>
      </c>
      <c r="F39" s="20">
        <f t="shared" si="7"/>
        <v>0</v>
      </c>
    </row>
    <row r="40" spans="1:6" thickBot="1" x14ac:dyDescent="0.35">
      <c r="A40" s="84"/>
      <c r="B40" s="23" t="s">
        <v>3</v>
      </c>
      <c r="C40" s="81">
        <f>C39+D39</f>
        <v>8500</v>
      </c>
      <c r="D40" s="82"/>
      <c r="E40" s="81">
        <f>E39+F39</f>
        <v>8500</v>
      </c>
      <c r="F40" s="83"/>
    </row>
    <row r="41" spans="1:6" ht="13.8" x14ac:dyDescent="0.3">
      <c r="A41" s="67" t="s">
        <v>20</v>
      </c>
      <c r="B41" s="36" t="s">
        <v>44</v>
      </c>
      <c r="C41" s="16">
        <f>SUM(C42:C44)</f>
        <v>59000</v>
      </c>
      <c r="D41" s="16">
        <f t="shared" ref="D41:F41" si="8">SUM(D42:D44)</f>
        <v>2998000</v>
      </c>
      <c r="E41" s="16">
        <f t="shared" si="8"/>
        <v>15000</v>
      </c>
      <c r="F41" s="17">
        <f t="shared" si="8"/>
        <v>105000</v>
      </c>
    </row>
    <row r="42" spans="1:6" ht="13.8" x14ac:dyDescent="0.3">
      <c r="A42" s="68"/>
      <c r="B42" s="40" t="s">
        <v>11</v>
      </c>
      <c r="C42" s="31">
        <v>29000</v>
      </c>
      <c r="D42" s="49">
        <v>190000</v>
      </c>
      <c r="E42" s="50">
        <v>15000</v>
      </c>
      <c r="F42" s="51">
        <v>55000</v>
      </c>
    </row>
    <row r="43" spans="1:6" ht="13.8" x14ac:dyDescent="0.3">
      <c r="A43" s="68"/>
      <c r="B43" s="40" t="s">
        <v>12</v>
      </c>
      <c r="C43" s="31">
        <v>30000</v>
      </c>
      <c r="D43" s="49">
        <v>2748000</v>
      </c>
      <c r="E43" s="50"/>
      <c r="F43" s="51">
        <v>50000</v>
      </c>
    </row>
    <row r="44" spans="1:6" ht="13.8" x14ac:dyDescent="0.3">
      <c r="A44" s="68"/>
      <c r="B44" s="40" t="s">
        <v>15</v>
      </c>
      <c r="C44" s="31"/>
      <c r="D44" s="49">
        <v>60000</v>
      </c>
      <c r="E44" s="50"/>
      <c r="F44" s="51"/>
    </row>
    <row r="45" spans="1:6" ht="13.8" x14ac:dyDescent="0.3">
      <c r="A45" s="68"/>
      <c r="B45" s="29"/>
      <c r="C45" s="9"/>
      <c r="D45" s="10"/>
      <c r="E45" s="7"/>
      <c r="F45" s="8"/>
    </row>
    <row r="46" spans="1:6" ht="13.8" x14ac:dyDescent="0.3">
      <c r="A46" s="68"/>
      <c r="B46" s="29" t="s">
        <v>14</v>
      </c>
      <c r="C46" s="9">
        <f>SUM(C47:C49)</f>
        <v>105600</v>
      </c>
      <c r="D46" s="9">
        <f t="shared" ref="D46:F46" si="9">SUM(D47:D49)</f>
        <v>0</v>
      </c>
      <c r="E46" s="9">
        <f t="shared" si="9"/>
        <v>113400</v>
      </c>
      <c r="F46" s="56">
        <f t="shared" si="9"/>
        <v>0</v>
      </c>
    </row>
    <row r="47" spans="1:6" ht="13.8" x14ac:dyDescent="0.3">
      <c r="A47" s="68"/>
      <c r="B47" s="40" t="s">
        <v>11</v>
      </c>
      <c r="C47" s="31">
        <v>48000</v>
      </c>
      <c r="D47" s="49"/>
      <c r="E47" s="50">
        <v>51600</v>
      </c>
      <c r="F47" s="51"/>
    </row>
    <row r="48" spans="1:6" ht="13.8" x14ac:dyDescent="0.3">
      <c r="A48" s="68"/>
      <c r="B48" s="40" t="s">
        <v>12</v>
      </c>
      <c r="C48" s="31">
        <v>54000</v>
      </c>
      <c r="D48" s="49"/>
      <c r="E48" s="50">
        <v>57600</v>
      </c>
      <c r="F48" s="51"/>
    </row>
    <row r="49" spans="1:6" ht="13.8" x14ac:dyDescent="0.3">
      <c r="A49" s="68"/>
      <c r="B49" s="40" t="s">
        <v>13</v>
      </c>
      <c r="C49" s="31">
        <v>3600</v>
      </c>
      <c r="D49" s="49"/>
      <c r="E49" s="50">
        <v>4200</v>
      </c>
      <c r="F49" s="51"/>
    </row>
    <row r="50" spans="1:6" x14ac:dyDescent="0.3">
      <c r="A50" s="68"/>
      <c r="B50" s="39"/>
      <c r="C50" s="9"/>
      <c r="D50" s="10"/>
      <c r="E50" s="7"/>
      <c r="F50" s="8"/>
    </row>
    <row r="51" spans="1:6" ht="13.8" x14ac:dyDescent="0.3">
      <c r="A51" s="68"/>
      <c r="B51" s="29" t="s">
        <v>16</v>
      </c>
      <c r="C51" s="9">
        <v>35000</v>
      </c>
      <c r="D51" s="10"/>
      <c r="E51" s="7">
        <v>40000</v>
      </c>
      <c r="F51" s="8"/>
    </row>
    <row r="52" spans="1:6" ht="13.8" x14ac:dyDescent="0.3">
      <c r="A52" s="68"/>
      <c r="B52" s="29" t="s">
        <v>18</v>
      </c>
      <c r="C52" s="9">
        <v>28000</v>
      </c>
      <c r="D52" s="10"/>
      <c r="E52" s="7">
        <v>31000</v>
      </c>
      <c r="F52" s="8"/>
    </row>
    <row r="53" spans="1:6" ht="13.8" x14ac:dyDescent="0.3">
      <c r="A53" s="68"/>
      <c r="B53" s="29" t="s">
        <v>31</v>
      </c>
      <c r="C53" s="9">
        <v>6000</v>
      </c>
      <c r="D53" s="10"/>
      <c r="E53" s="7">
        <v>6000</v>
      </c>
      <c r="F53" s="8"/>
    </row>
    <row r="54" spans="1:6" ht="13.8" x14ac:dyDescent="0.3">
      <c r="A54" s="68"/>
      <c r="B54" s="29" t="s">
        <v>5</v>
      </c>
      <c r="C54" s="9">
        <v>7000</v>
      </c>
      <c r="D54" s="10"/>
      <c r="E54" s="7">
        <v>8000</v>
      </c>
      <c r="F54" s="8"/>
    </row>
    <row r="55" spans="1:6" ht="13.8" x14ac:dyDescent="0.3">
      <c r="A55" s="68"/>
      <c r="B55" s="29" t="s">
        <v>17</v>
      </c>
      <c r="C55" s="9">
        <v>2500</v>
      </c>
      <c r="D55" s="10"/>
      <c r="E55" s="7">
        <v>3000</v>
      </c>
      <c r="F55" s="8"/>
    </row>
    <row r="56" spans="1:6" thickBot="1" x14ac:dyDescent="0.35">
      <c r="A56" s="68"/>
      <c r="B56" s="55" t="s">
        <v>30</v>
      </c>
      <c r="C56" s="9">
        <v>49000</v>
      </c>
      <c r="D56" s="10"/>
      <c r="E56" s="7">
        <v>62000</v>
      </c>
      <c r="F56" s="8"/>
    </row>
    <row r="57" spans="1:6" thickBot="1" x14ac:dyDescent="0.35">
      <c r="A57" s="68"/>
      <c r="B57" s="22" t="s">
        <v>3</v>
      </c>
      <c r="C57" s="20">
        <f>C41+C46+SUM(C51:C56)</f>
        <v>292100</v>
      </c>
      <c r="D57" s="20">
        <f t="shared" ref="D57:F57" si="10">D41+D46+SUM(D51:D56)</f>
        <v>2998000</v>
      </c>
      <c r="E57" s="20">
        <f t="shared" si="10"/>
        <v>278400</v>
      </c>
      <c r="F57" s="21">
        <f t="shared" si="10"/>
        <v>105000</v>
      </c>
    </row>
    <row r="58" spans="1:6" thickBot="1" x14ac:dyDescent="0.35">
      <c r="A58" s="84"/>
      <c r="B58" s="23" t="s">
        <v>3</v>
      </c>
      <c r="C58" s="81">
        <f>C57+D57</f>
        <v>3290100</v>
      </c>
      <c r="D58" s="82"/>
      <c r="E58" s="81">
        <f>E57+F57</f>
        <v>383400</v>
      </c>
      <c r="F58" s="83"/>
    </row>
    <row r="59" spans="1:6" ht="13.8" x14ac:dyDescent="0.3">
      <c r="A59" s="67" t="s">
        <v>21</v>
      </c>
      <c r="B59" s="41" t="s">
        <v>14</v>
      </c>
      <c r="C59" s="42">
        <v>9000</v>
      </c>
      <c r="D59" s="43"/>
      <c r="E59" s="34">
        <v>10200</v>
      </c>
      <c r="F59" s="35"/>
    </row>
    <row r="60" spans="1:6" thickBot="1" x14ac:dyDescent="0.35">
      <c r="A60" s="68"/>
      <c r="B60" s="29" t="s">
        <v>5</v>
      </c>
      <c r="C60" s="9">
        <v>4500</v>
      </c>
      <c r="D60" s="10"/>
      <c r="E60" s="7">
        <v>5000</v>
      </c>
      <c r="F60" s="8"/>
    </row>
    <row r="61" spans="1:6" thickBot="1" x14ac:dyDescent="0.35">
      <c r="A61" s="68"/>
      <c r="B61" s="22" t="s">
        <v>3</v>
      </c>
      <c r="C61" s="20">
        <f>C59+C60</f>
        <v>13500</v>
      </c>
      <c r="D61" s="20">
        <f t="shared" ref="D61" si="11">D59+D60</f>
        <v>0</v>
      </c>
      <c r="E61" s="20">
        <f t="shared" ref="E61" si="12">E59+E60</f>
        <v>15200</v>
      </c>
      <c r="F61" s="21">
        <f t="shared" ref="F61" si="13">F59+F60</f>
        <v>0</v>
      </c>
    </row>
    <row r="62" spans="1:6" thickBot="1" x14ac:dyDescent="0.35">
      <c r="A62" s="84"/>
      <c r="B62" s="23" t="s">
        <v>3</v>
      </c>
      <c r="C62" s="81">
        <f>C61+D61</f>
        <v>13500</v>
      </c>
      <c r="D62" s="82"/>
      <c r="E62" s="81">
        <f>E61+F61</f>
        <v>15200</v>
      </c>
      <c r="F62" s="83"/>
    </row>
    <row r="63" spans="1:6" ht="13.8" x14ac:dyDescent="0.3">
      <c r="A63" s="67" t="s">
        <v>26</v>
      </c>
      <c r="B63" s="36" t="s">
        <v>44</v>
      </c>
      <c r="C63" s="16">
        <f>SUM(C64:C67)</f>
        <v>44400</v>
      </c>
      <c r="D63" s="16">
        <f t="shared" ref="D63:F63" si="14">SUM(D64:D67)</f>
        <v>90000</v>
      </c>
      <c r="E63" s="16">
        <f t="shared" si="14"/>
        <v>83700</v>
      </c>
      <c r="F63" s="16">
        <f t="shared" si="14"/>
        <v>33000</v>
      </c>
    </row>
    <row r="64" spans="1:6" ht="13.8" x14ac:dyDescent="0.3">
      <c r="A64" s="68"/>
      <c r="B64" s="40" t="s">
        <v>22</v>
      </c>
      <c r="C64" s="31">
        <v>37400</v>
      </c>
      <c r="D64" s="49">
        <v>30000</v>
      </c>
      <c r="E64" s="50">
        <v>75700</v>
      </c>
      <c r="F64" s="51">
        <v>33000</v>
      </c>
    </row>
    <row r="65" spans="1:6" ht="13.8" x14ac:dyDescent="0.3">
      <c r="A65" s="68"/>
      <c r="B65" s="52" t="s">
        <v>23</v>
      </c>
      <c r="C65" s="31"/>
      <c r="D65" s="49">
        <v>30000</v>
      </c>
      <c r="E65" s="50"/>
      <c r="F65" s="51"/>
    </row>
    <row r="66" spans="1:6" ht="13.8" x14ac:dyDescent="0.3">
      <c r="A66" s="68"/>
      <c r="B66" s="40" t="s">
        <v>24</v>
      </c>
      <c r="C66" s="31"/>
      <c r="D66" s="49">
        <v>30000</v>
      </c>
      <c r="E66" s="50"/>
      <c r="F66" s="51"/>
    </row>
    <row r="67" spans="1:6" ht="13.8" x14ac:dyDescent="0.3">
      <c r="A67" s="68"/>
      <c r="B67" s="40" t="s">
        <v>25</v>
      </c>
      <c r="C67" s="31">
        <v>7000</v>
      </c>
      <c r="D67" s="49"/>
      <c r="E67" s="50">
        <v>8000</v>
      </c>
      <c r="F67" s="51"/>
    </row>
    <row r="68" spans="1:6" ht="13.8" x14ac:dyDescent="0.3">
      <c r="A68" s="68"/>
      <c r="B68" s="40"/>
      <c r="C68" s="13"/>
      <c r="D68" s="46"/>
      <c r="E68" s="47"/>
      <c r="F68" s="48"/>
    </row>
    <row r="69" spans="1:6" ht="13.8" x14ac:dyDescent="0.3">
      <c r="A69" s="68"/>
      <c r="B69" s="29" t="s">
        <v>14</v>
      </c>
      <c r="C69" s="9">
        <f>SUM(C70:C72)</f>
        <v>98400</v>
      </c>
      <c r="D69" s="9">
        <f t="shared" ref="D69:F69" si="15">SUM(D70:D72)</f>
        <v>0</v>
      </c>
      <c r="E69" s="9">
        <f t="shared" si="15"/>
        <v>98400</v>
      </c>
      <c r="F69" s="9">
        <f t="shared" si="15"/>
        <v>0</v>
      </c>
    </row>
    <row r="70" spans="1:6" ht="13.8" x14ac:dyDescent="0.3">
      <c r="A70" s="68"/>
      <c r="B70" s="40" t="s">
        <v>22</v>
      </c>
      <c r="C70" s="31">
        <v>16800</v>
      </c>
      <c r="D70" s="49"/>
      <c r="E70" s="50">
        <v>16800</v>
      </c>
      <c r="F70" s="51"/>
    </row>
    <row r="71" spans="1:6" ht="13.8" x14ac:dyDescent="0.3">
      <c r="A71" s="68"/>
      <c r="B71" s="40" t="s">
        <v>24</v>
      </c>
      <c r="C71" s="31">
        <v>75600</v>
      </c>
      <c r="D71" s="49"/>
      <c r="E71" s="50">
        <v>75600</v>
      </c>
      <c r="F71" s="51"/>
    </row>
    <row r="72" spans="1:6" ht="13.8" x14ac:dyDescent="0.3">
      <c r="A72" s="68"/>
      <c r="B72" s="40" t="s">
        <v>25</v>
      </c>
      <c r="C72" s="31">
        <v>6000</v>
      </c>
      <c r="D72" s="49"/>
      <c r="E72" s="50">
        <v>6000</v>
      </c>
      <c r="F72" s="51"/>
    </row>
    <row r="73" spans="1:6" ht="13.8" x14ac:dyDescent="0.3">
      <c r="A73" s="68"/>
      <c r="B73" s="29"/>
      <c r="C73" s="9"/>
      <c r="D73" s="10"/>
      <c r="E73" s="7"/>
      <c r="F73" s="8"/>
    </row>
    <row r="74" spans="1:6" ht="13.8" x14ac:dyDescent="0.3">
      <c r="A74" s="68"/>
      <c r="B74" s="29" t="s">
        <v>5</v>
      </c>
      <c r="C74" s="9">
        <v>5500</v>
      </c>
      <c r="D74" s="10"/>
      <c r="E74" s="7">
        <v>5500</v>
      </c>
      <c r="F74" s="8"/>
    </row>
    <row r="75" spans="1:6" thickBot="1" x14ac:dyDescent="0.35">
      <c r="A75" s="68"/>
      <c r="B75" s="29" t="s">
        <v>38</v>
      </c>
      <c r="C75" s="9">
        <v>9000</v>
      </c>
      <c r="D75" s="10"/>
      <c r="E75" s="7">
        <v>9000</v>
      </c>
      <c r="F75" s="8"/>
    </row>
    <row r="76" spans="1:6" thickBot="1" x14ac:dyDescent="0.35">
      <c r="A76" s="68"/>
      <c r="B76" s="22" t="s">
        <v>3</v>
      </c>
      <c r="C76" s="20">
        <f>C63+C69+C74+C75</f>
        <v>157300</v>
      </c>
      <c r="D76" s="20">
        <f t="shared" ref="D76:F76" si="16">D63+D69+D74+D75</f>
        <v>90000</v>
      </c>
      <c r="E76" s="20">
        <f t="shared" si="16"/>
        <v>196600</v>
      </c>
      <c r="F76" s="20">
        <f t="shared" si="16"/>
        <v>33000</v>
      </c>
    </row>
    <row r="77" spans="1:6" thickBot="1" x14ac:dyDescent="0.35">
      <c r="A77" s="84"/>
      <c r="B77" s="23" t="s">
        <v>3</v>
      </c>
      <c r="C77" s="81">
        <f>C76+D76</f>
        <v>247300</v>
      </c>
      <c r="D77" s="82"/>
      <c r="E77" s="81">
        <f>E76+F76</f>
        <v>229600</v>
      </c>
      <c r="F77" s="83"/>
    </row>
    <row r="78" spans="1:6" ht="13.8" x14ac:dyDescent="0.3">
      <c r="A78" s="67" t="s">
        <v>27</v>
      </c>
      <c r="B78" s="62" t="s">
        <v>5</v>
      </c>
      <c r="C78" s="16">
        <v>15000</v>
      </c>
      <c r="D78" s="16"/>
      <c r="E78" s="16">
        <v>15000</v>
      </c>
      <c r="F78" s="17"/>
    </row>
    <row r="79" spans="1:6" ht="13.8" x14ac:dyDescent="0.3">
      <c r="A79" s="68"/>
      <c r="B79" s="63" t="s">
        <v>28</v>
      </c>
      <c r="C79" s="64">
        <v>9000</v>
      </c>
      <c r="D79" s="64"/>
      <c r="E79" s="64">
        <v>9000</v>
      </c>
      <c r="F79" s="65"/>
    </row>
    <row r="80" spans="1:6" thickBot="1" x14ac:dyDescent="0.35">
      <c r="A80" s="68"/>
      <c r="B80" s="59" t="s">
        <v>18</v>
      </c>
      <c r="C80" s="60">
        <v>20000</v>
      </c>
      <c r="D80" s="60"/>
      <c r="E80" s="60">
        <v>20000</v>
      </c>
      <c r="F80" s="61"/>
    </row>
    <row r="81" spans="1:6" thickBot="1" x14ac:dyDescent="0.35">
      <c r="A81" s="68"/>
      <c r="B81" s="22" t="s">
        <v>3</v>
      </c>
      <c r="C81" s="20">
        <f>C78+C79+C80</f>
        <v>44000</v>
      </c>
      <c r="D81" s="20">
        <f t="shared" ref="D81" si="17">D78+D79</f>
        <v>0</v>
      </c>
      <c r="E81" s="20">
        <f>E78+E79+E80</f>
        <v>44000</v>
      </c>
      <c r="F81" s="20">
        <f t="shared" ref="F81" si="18">F78+F79</f>
        <v>0</v>
      </c>
    </row>
    <row r="82" spans="1:6" ht="13.8" x14ac:dyDescent="0.3">
      <c r="A82" s="68"/>
      <c r="B82" s="53" t="s">
        <v>3</v>
      </c>
      <c r="C82" s="69">
        <f>C81+D81</f>
        <v>44000</v>
      </c>
      <c r="D82" s="70"/>
      <c r="E82" s="69">
        <f>E81+F81</f>
        <v>44000</v>
      </c>
      <c r="F82" s="71"/>
    </row>
    <row r="83" spans="1:6" ht="15" customHeight="1" x14ac:dyDescent="0.3">
      <c r="A83" s="72" t="s">
        <v>29</v>
      </c>
      <c r="B83" s="73"/>
      <c r="C83" s="54">
        <f>C19+C22+C32+C35+C39+C57+C61+C76+C81</f>
        <v>782200</v>
      </c>
      <c r="D83" s="54">
        <f>D19+D22+D32+D35+D39+D57+D61+D76+D81</f>
        <v>3148000</v>
      </c>
      <c r="E83" s="54">
        <f>E19+E22+E32+E35+E39+E57+E61+E76+E81</f>
        <v>770200</v>
      </c>
      <c r="F83" s="54">
        <f>F19+F22+F32+F35+F39+F57+F61+F76+F81</f>
        <v>198000</v>
      </c>
    </row>
    <row r="84" spans="1:6" ht="15" customHeight="1" x14ac:dyDescent="0.3">
      <c r="A84" s="74"/>
      <c r="B84" s="75"/>
      <c r="C84" s="78">
        <f>C20+C23+C33+C36+C40+C58+C62+C77+C82</f>
        <v>3930200</v>
      </c>
      <c r="D84" s="79"/>
      <c r="E84" s="78">
        <f>E20+E23+E33+E36+E40+E58+E62+E77+E82</f>
        <v>968200</v>
      </c>
      <c r="F84" s="79"/>
    </row>
    <row r="85" spans="1:6" ht="15" customHeight="1" x14ac:dyDescent="0.3">
      <c r="A85" s="76"/>
      <c r="B85" s="77"/>
      <c r="C85" s="78">
        <f>C84+E84</f>
        <v>4898400</v>
      </c>
      <c r="D85" s="80"/>
      <c r="E85" s="80"/>
      <c r="F85" s="79"/>
    </row>
    <row r="86" spans="1:6" x14ac:dyDescent="0.3">
      <c r="C86" s="11"/>
      <c r="D86" s="11"/>
      <c r="E86" s="11"/>
      <c r="F86" s="11"/>
    </row>
    <row r="87" spans="1:6" x14ac:dyDescent="0.3">
      <c r="C87" s="11"/>
      <c r="D87" s="11"/>
      <c r="E87" s="11"/>
      <c r="F87" s="11"/>
    </row>
    <row r="88" spans="1:6" x14ac:dyDescent="0.3">
      <c r="C88" s="11"/>
      <c r="D88" s="11"/>
      <c r="E88" s="11"/>
      <c r="F88" s="11"/>
    </row>
    <row r="89" spans="1:6" x14ac:dyDescent="0.3">
      <c r="C89" s="11"/>
      <c r="D89" s="11"/>
      <c r="E89" s="11"/>
      <c r="F89" s="11"/>
    </row>
    <row r="90" spans="1:6" x14ac:dyDescent="0.3">
      <c r="C90" s="11"/>
      <c r="D90" s="11"/>
      <c r="E90" s="11"/>
      <c r="F90" s="11"/>
    </row>
    <row r="91" spans="1:6" x14ac:dyDescent="0.3">
      <c r="C91" s="11"/>
      <c r="D91" s="11"/>
      <c r="E91" s="11"/>
      <c r="F91" s="11"/>
    </row>
    <row r="92" spans="1:6" x14ac:dyDescent="0.3">
      <c r="C92" s="11"/>
      <c r="D92" s="11"/>
      <c r="E92" s="11"/>
      <c r="F92" s="11"/>
    </row>
    <row r="93" spans="1:6" x14ac:dyDescent="0.3">
      <c r="C93" s="11"/>
      <c r="D93" s="11"/>
      <c r="E93" s="11"/>
      <c r="F93" s="11"/>
    </row>
    <row r="94" spans="1:6" x14ac:dyDescent="0.3">
      <c r="C94" s="11"/>
      <c r="D94" s="11"/>
      <c r="E94" s="11"/>
      <c r="F94" s="11"/>
    </row>
    <row r="95" spans="1:6" x14ac:dyDescent="0.3">
      <c r="C95" s="11"/>
      <c r="D95" s="11"/>
      <c r="E95" s="11"/>
      <c r="F95" s="11"/>
    </row>
    <row r="96" spans="1:6" x14ac:dyDescent="0.3">
      <c r="C96" s="11"/>
      <c r="D96" s="11"/>
      <c r="E96" s="11"/>
      <c r="F96" s="11"/>
    </row>
    <row r="97" spans="3:6" x14ac:dyDescent="0.3">
      <c r="C97" s="11"/>
      <c r="D97" s="11"/>
      <c r="E97" s="11"/>
      <c r="F97" s="11"/>
    </row>
    <row r="98" spans="3:6" x14ac:dyDescent="0.3">
      <c r="C98" s="11"/>
      <c r="D98" s="11"/>
      <c r="E98" s="11"/>
      <c r="F98" s="11"/>
    </row>
    <row r="99" spans="3:6" x14ac:dyDescent="0.3">
      <c r="C99" s="11"/>
      <c r="D99" s="11"/>
      <c r="E99" s="11"/>
      <c r="F99" s="11"/>
    </row>
    <row r="100" spans="3:6" x14ac:dyDescent="0.3">
      <c r="C100" s="11"/>
      <c r="D100" s="11"/>
      <c r="E100" s="11"/>
      <c r="F100" s="11"/>
    </row>
    <row r="101" spans="3:6" x14ac:dyDescent="0.3">
      <c r="C101" s="11"/>
      <c r="D101" s="11"/>
      <c r="E101" s="11"/>
      <c r="F101" s="11"/>
    </row>
    <row r="102" spans="3:6" x14ac:dyDescent="0.3">
      <c r="C102" s="11"/>
      <c r="D102" s="11"/>
      <c r="E102" s="11"/>
      <c r="F102" s="11"/>
    </row>
    <row r="103" spans="3:6" x14ac:dyDescent="0.3">
      <c r="C103" s="11"/>
      <c r="D103" s="11"/>
      <c r="E103" s="11"/>
      <c r="F103" s="11"/>
    </row>
    <row r="104" spans="3:6" x14ac:dyDescent="0.3">
      <c r="C104" s="11"/>
      <c r="D104" s="11"/>
      <c r="E104" s="11"/>
      <c r="F104" s="11"/>
    </row>
    <row r="105" spans="3:6" x14ac:dyDescent="0.3">
      <c r="C105" s="11"/>
      <c r="D105" s="11"/>
      <c r="E105" s="11"/>
      <c r="F105" s="11"/>
    </row>
    <row r="106" spans="3:6" x14ac:dyDescent="0.3">
      <c r="C106" s="11"/>
      <c r="D106" s="11"/>
      <c r="E106" s="11"/>
      <c r="F106" s="11"/>
    </row>
    <row r="107" spans="3:6" x14ac:dyDescent="0.3">
      <c r="C107" s="11"/>
      <c r="D107" s="11"/>
      <c r="E107" s="11"/>
      <c r="F107" s="11"/>
    </row>
    <row r="108" spans="3:6" x14ac:dyDescent="0.3">
      <c r="C108" s="11"/>
      <c r="D108" s="11"/>
      <c r="E108" s="11"/>
      <c r="F108" s="11"/>
    </row>
    <row r="109" spans="3:6" x14ac:dyDescent="0.3">
      <c r="C109" s="11"/>
      <c r="D109" s="11"/>
      <c r="E109" s="11"/>
      <c r="F109" s="11"/>
    </row>
    <row r="110" spans="3:6" x14ac:dyDescent="0.3">
      <c r="C110" s="11"/>
      <c r="D110" s="11"/>
      <c r="E110" s="11"/>
      <c r="F110" s="11"/>
    </row>
    <row r="111" spans="3:6" x14ac:dyDescent="0.3">
      <c r="C111" s="11"/>
      <c r="D111" s="11"/>
      <c r="E111" s="11"/>
      <c r="F111" s="11"/>
    </row>
    <row r="112" spans="3:6" x14ac:dyDescent="0.3">
      <c r="C112" s="11"/>
      <c r="D112" s="11"/>
      <c r="E112" s="11"/>
      <c r="F112" s="11"/>
    </row>
    <row r="113" spans="3:6" x14ac:dyDescent="0.3">
      <c r="C113" s="11"/>
      <c r="D113" s="11"/>
      <c r="E113" s="11"/>
      <c r="F113" s="11"/>
    </row>
    <row r="114" spans="3:6" x14ac:dyDescent="0.3">
      <c r="C114" s="11"/>
      <c r="D114" s="11"/>
      <c r="E114" s="11"/>
      <c r="F114" s="11"/>
    </row>
    <row r="115" spans="3:6" x14ac:dyDescent="0.3">
      <c r="C115" s="11"/>
      <c r="D115" s="11"/>
      <c r="E115" s="11"/>
      <c r="F115" s="11"/>
    </row>
    <row r="116" spans="3:6" x14ac:dyDescent="0.3">
      <c r="C116" s="11"/>
      <c r="D116" s="11"/>
      <c r="E116" s="11"/>
      <c r="F116" s="11"/>
    </row>
  </sheetData>
  <mergeCells count="36">
    <mergeCell ref="C4:D4"/>
    <mergeCell ref="E4:F4"/>
    <mergeCell ref="B4:B5"/>
    <mergeCell ref="A4:A5"/>
    <mergeCell ref="C20:D20"/>
    <mergeCell ref="E20:F20"/>
    <mergeCell ref="A6:A20"/>
    <mergeCell ref="E40:F40"/>
    <mergeCell ref="C58:D58"/>
    <mergeCell ref="E58:F58"/>
    <mergeCell ref="A41:A58"/>
    <mergeCell ref="E23:F23"/>
    <mergeCell ref="A21:A23"/>
    <mergeCell ref="C33:D33"/>
    <mergeCell ref="E33:F33"/>
    <mergeCell ref="A24:A33"/>
    <mergeCell ref="A34:A36"/>
    <mergeCell ref="C36:D36"/>
    <mergeCell ref="E36:F36"/>
    <mergeCell ref="C23:D23"/>
    <mergeCell ref="B2:E2"/>
    <mergeCell ref="A78:A82"/>
    <mergeCell ref="C82:D82"/>
    <mergeCell ref="E82:F82"/>
    <mergeCell ref="A83:B85"/>
    <mergeCell ref="C84:D84"/>
    <mergeCell ref="E84:F84"/>
    <mergeCell ref="C85:F85"/>
    <mergeCell ref="C62:D62"/>
    <mergeCell ref="E62:F62"/>
    <mergeCell ref="A59:A62"/>
    <mergeCell ref="C77:D77"/>
    <mergeCell ref="E77:F77"/>
    <mergeCell ref="A63:A77"/>
    <mergeCell ref="A37:A40"/>
    <mergeCell ref="C40:D40"/>
  </mergeCells>
  <pageMargins left="0.51181102362204722" right="0.19685039370078741" top="0.47" bottom="0.42" header="0.31496062992125984" footer="0.46"/>
  <pageSetup paperSize="9" scale="95" fitToWidth="2" fitToHeight="2" orientation="portrait" verticalDpi="0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Таня</cp:lastModifiedBy>
  <cp:lastPrinted>2025-06-04T13:42:07Z</cp:lastPrinted>
  <dcterms:created xsi:type="dcterms:W3CDTF">2025-06-04T06:29:55Z</dcterms:created>
  <dcterms:modified xsi:type="dcterms:W3CDTF">2025-06-16T09:46:27Z</dcterms:modified>
</cp:coreProperties>
</file>